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324 Cy5 ladder EMSA with yCAF1 2xKER/Measurements/"/>
    </mc:Choice>
  </mc:AlternateContent>
  <xr:revisionPtr revIDLastSave="0" documentId="13_ncr:40009_{A3D736EC-C7A5-0148-9B8A-FF201649E870}" xr6:coauthVersionLast="47" xr6:coauthVersionMax="47" xr10:uidLastSave="{00000000-0000-0000-0000-000000000000}"/>
  <bookViews>
    <workbookView xWindow="2780" yWindow="1500" windowWidth="28040" windowHeight="17440" activeTab="1"/>
  </bookViews>
  <sheets>
    <sheet name="220324 Cy5 ladder EMSA with yCA" sheetId="1" r:id="rId1"/>
    <sheet name="App Fract Bound Fre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2" l="1"/>
  <c r="H23" i="2"/>
  <c r="H13" i="2"/>
  <c r="G44" i="2"/>
  <c r="G45" i="2"/>
  <c r="G46" i="2"/>
  <c r="G47" i="2"/>
  <c r="G48" i="2"/>
  <c r="G49" i="2"/>
  <c r="G50" i="2"/>
  <c r="G51" i="2"/>
  <c r="G52" i="2"/>
  <c r="G43" i="2"/>
  <c r="F24" i="2"/>
  <c r="F25" i="2"/>
  <c r="F26" i="2"/>
  <c r="F27" i="2"/>
  <c r="F28" i="2"/>
  <c r="F29" i="2"/>
  <c r="F30" i="2"/>
  <c r="G30" i="2" s="1"/>
  <c r="F31" i="2"/>
  <c r="F32" i="2"/>
  <c r="F23" i="2"/>
  <c r="F14" i="2"/>
  <c r="F15" i="2"/>
  <c r="F16" i="2"/>
  <c r="F17" i="2"/>
  <c r="F18" i="2"/>
  <c r="F19" i="2"/>
  <c r="F20" i="2"/>
  <c r="F21" i="2"/>
  <c r="F22" i="2"/>
  <c r="F13" i="2"/>
  <c r="F4" i="2"/>
  <c r="F5" i="2"/>
  <c r="F6" i="2"/>
  <c r="F7" i="2"/>
  <c r="G7" i="2" s="1"/>
  <c r="F8" i="2"/>
  <c r="G8" i="2" s="1"/>
  <c r="F9" i="2"/>
  <c r="G9" i="2" s="1"/>
  <c r="F10" i="2"/>
  <c r="F11" i="2"/>
  <c r="F12" i="2"/>
  <c r="F3" i="2"/>
  <c r="G6" i="2"/>
  <c r="G17" i="2"/>
  <c r="G18" i="2"/>
  <c r="G21" i="2"/>
  <c r="F33" i="2"/>
  <c r="G39" i="2" s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G23" i="2"/>
  <c r="G13" i="2"/>
  <c r="G12" i="2"/>
  <c r="G11" i="2"/>
  <c r="G5" i="2"/>
  <c r="G3" i="2"/>
  <c r="G31" i="2" l="1"/>
  <c r="G33" i="2"/>
  <c r="G32" i="2"/>
  <c r="H32" i="2" s="1"/>
  <c r="G25" i="2"/>
  <c r="H25" i="2" s="1"/>
  <c r="G27" i="2"/>
  <c r="H27" i="2" s="1"/>
  <c r="G24" i="2"/>
  <c r="H24" i="2" s="1"/>
  <c r="G41" i="2"/>
  <c r="H41" i="2" s="1"/>
  <c r="G26" i="2"/>
  <c r="H26" i="2" s="1"/>
  <c r="G28" i="2"/>
  <c r="G29" i="2"/>
  <c r="H29" i="2" s="1"/>
  <c r="G37" i="2"/>
  <c r="G40" i="2"/>
  <c r="G34" i="2"/>
  <c r="G19" i="2"/>
  <c r="H19" i="2" s="1"/>
  <c r="G20" i="2"/>
  <c r="H20" i="2" s="1"/>
  <c r="G16" i="2"/>
  <c r="H16" i="2" s="1"/>
  <c r="G14" i="2"/>
  <c r="H14" i="2" s="1"/>
  <c r="G15" i="2"/>
  <c r="H15" i="2" s="1"/>
  <c r="G22" i="2"/>
  <c r="H22" i="2" s="1"/>
  <c r="G35" i="2"/>
  <c r="G4" i="2"/>
  <c r="H4" i="2" s="1"/>
  <c r="G10" i="2"/>
  <c r="H10" i="2" s="1"/>
  <c r="G36" i="2"/>
  <c r="H36" i="2" s="1"/>
  <c r="G42" i="2"/>
  <c r="H42" i="2" s="1"/>
  <c r="H50" i="2"/>
  <c r="H51" i="2"/>
  <c r="G38" i="2"/>
  <c r="H47" i="2"/>
  <c r="H39" i="2"/>
  <c r="H31" i="2"/>
  <c r="H7" i="2"/>
  <c r="H28" i="2"/>
  <c r="H12" i="2"/>
  <c r="H17" i="2"/>
  <c r="H9" i="2"/>
  <c r="H38" i="2"/>
  <c r="H30" i="2"/>
  <c r="H52" i="2"/>
  <c r="H44" i="2"/>
  <c r="H49" i="2"/>
  <c r="H46" i="2"/>
  <c r="H43" i="2"/>
  <c r="H35" i="2"/>
  <c r="H11" i="2"/>
  <c r="H3" i="2"/>
  <c r="H37" i="2"/>
  <c r="H21" i="2"/>
  <c r="H6" i="2"/>
  <c r="H48" i="2"/>
  <c r="H40" i="2"/>
  <c r="H8" i="2"/>
  <c r="H45" i="2"/>
  <c r="H5" i="2"/>
  <c r="H34" i="2"/>
  <c r="H18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<sst xmlns="http://schemas.openxmlformats.org/spreadsheetml/2006/main" count="182" uniqueCount="79">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</sst>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2277605</v>
      </c>
      <c r="D2">
        <v>0</v>
      </c>
      <c r="E2">
        <v>0</v>
      </c>
      <c r="F2" t="s">
        <v>21</v>
      </c>
      <c r="G2">
        <v>419.5</v>
      </c>
      <c r="H2">
        <v>479.29</v>
      </c>
      <c r="I2">
        <v>141</v>
      </c>
      <c r="J2">
        <v>318.81</v>
      </c>
      <c r="K2">
        <v>101639.01</v>
      </c>
      <c r="L2">
        <v>1280</v>
      </c>
      <c r="M2">
        <v>61</v>
      </c>
      <c r="N2">
        <v>2.92</v>
      </c>
      <c r="O2">
        <v>4752</v>
      </c>
      <c r="P2">
        <v>459</v>
      </c>
      <c r="Q2">
        <v>1397</v>
      </c>
      <c r="R2">
        <v>132</v>
      </c>
      <c r="S2">
        <v>36</v>
      </c>
      <c r="T2">
        <v>4752</v>
      </c>
    </row>
    <row r="3" spans="2:21" x14ac:dyDescent="0.2">
      <c r="B3" t="s">
        <v>22</v>
      </c>
      <c r="C3">
        <v>1957181</v>
      </c>
      <c r="D3">
        <v>0</v>
      </c>
      <c r="E3">
        <v>0</v>
      </c>
      <c r="F3" t="s">
        <v>21</v>
      </c>
      <c r="G3">
        <v>359</v>
      </c>
      <c r="H3">
        <v>411.86</v>
      </c>
      <c r="I3">
        <v>128</v>
      </c>
      <c r="J3">
        <v>267.69</v>
      </c>
      <c r="K3">
        <v>71658.67</v>
      </c>
      <c r="L3">
        <v>1161</v>
      </c>
      <c r="M3">
        <v>75</v>
      </c>
      <c r="N3">
        <v>2.5099999999999998</v>
      </c>
      <c r="O3">
        <v>4752</v>
      </c>
      <c r="P3">
        <v>591</v>
      </c>
      <c r="Q3">
        <v>1397</v>
      </c>
      <c r="R3">
        <v>132</v>
      </c>
      <c r="S3">
        <v>36</v>
      </c>
      <c r="T3">
        <v>4752</v>
      </c>
    </row>
    <row r="4" spans="2:21" x14ac:dyDescent="0.2">
      <c r="B4" t="s">
        <v>23</v>
      </c>
      <c r="C4">
        <v>714742</v>
      </c>
      <c r="D4">
        <v>0</v>
      </c>
      <c r="E4">
        <v>0</v>
      </c>
      <c r="F4" t="s">
        <v>21</v>
      </c>
      <c r="G4">
        <v>132</v>
      </c>
      <c r="H4">
        <v>149.28</v>
      </c>
      <c r="I4">
        <v>106</v>
      </c>
      <c r="J4">
        <v>57.16</v>
      </c>
      <c r="K4">
        <v>3267.01</v>
      </c>
      <c r="L4">
        <v>349</v>
      </c>
      <c r="M4">
        <v>65</v>
      </c>
      <c r="N4">
        <v>0.92</v>
      </c>
      <c r="O4">
        <v>4788</v>
      </c>
      <c r="P4">
        <v>723</v>
      </c>
      <c r="Q4">
        <v>1397</v>
      </c>
      <c r="R4">
        <v>133</v>
      </c>
      <c r="S4">
        <v>36</v>
      </c>
      <c r="T4">
        <v>4788</v>
      </c>
    </row>
    <row r="5" spans="2:21" x14ac:dyDescent="0.2">
      <c r="B5" t="s">
        <v>24</v>
      </c>
      <c r="C5">
        <v>519170</v>
      </c>
      <c r="D5">
        <v>0</v>
      </c>
      <c r="E5">
        <v>0</v>
      </c>
      <c r="F5" t="s">
        <v>21</v>
      </c>
      <c r="G5">
        <v>106</v>
      </c>
      <c r="H5">
        <v>109.25</v>
      </c>
      <c r="I5">
        <v>93</v>
      </c>
      <c r="J5">
        <v>21.68</v>
      </c>
      <c r="K5">
        <v>470.13</v>
      </c>
      <c r="L5">
        <v>208</v>
      </c>
      <c r="M5">
        <v>65</v>
      </c>
      <c r="N5">
        <v>0.67</v>
      </c>
      <c r="O5">
        <v>4752</v>
      </c>
      <c r="P5">
        <v>856</v>
      </c>
      <c r="Q5">
        <v>1397</v>
      </c>
      <c r="R5">
        <v>132</v>
      </c>
      <c r="S5">
        <v>36</v>
      </c>
      <c r="T5">
        <v>4752</v>
      </c>
    </row>
    <row r="6" spans="2:21" x14ac:dyDescent="0.2">
      <c r="B6" t="s">
        <v>25</v>
      </c>
      <c r="C6">
        <v>477318</v>
      </c>
      <c r="D6">
        <v>0</v>
      </c>
      <c r="E6">
        <v>0</v>
      </c>
      <c r="F6" t="s">
        <v>21</v>
      </c>
      <c r="G6">
        <v>97.5</v>
      </c>
      <c r="H6">
        <v>100.45</v>
      </c>
      <c r="I6">
        <v>86</v>
      </c>
      <c r="J6">
        <v>16.64</v>
      </c>
      <c r="K6">
        <v>277</v>
      </c>
      <c r="L6">
        <v>161</v>
      </c>
      <c r="M6">
        <v>62</v>
      </c>
      <c r="N6">
        <v>0.61</v>
      </c>
      <c r="O6">
        <v>4752</v>
      </c>
      <c r="P6">
        <v>988</v>
      </c>
      <c r="Q6">
        <v>1397</v>
      </c>
      <c r="R6">
        <v>132</v>
      </c>
      <c r="S6">
        <v>36</v>
      </c>
      <c r="T6">
        <v>4752</v>
      </c>
    </row>
    <row r="7" spans="2:21" x14ac:dyDescent="0.2">
      <c r="B7" t="s">
        <v>26</v>
      </c>
      <c r="C7">
        <v>478517</v>
      </c>
      <c r="D7">
        <v>0</v>
      </c>
      <c r="E7">
        <v>0</v>
      </c>
      <c r="F7" t="s">
        <v>21</v>
      </c>
      <c r="G7">
        <v>95</v>
      </c>
      <c r="H7">
        <v>100.7</v>
      </c>
      <c r="I7">
        <v>90</v>
      </c>
      <c r="J7">
        <v>19.14</v>
      </c>
      <c r="K7">
        <v>366.27</v>
      </c>
      <c r="L7">
        <v>167</v>
      </c>
      <c r="M7">
        <v>59</v>
      </c>
      <c r="N7">
        <v>0.61</v>
      </c>
      <c r="O7">
        <v>4752</v>
      </c>
      <c r="P7">
        <v>1120</v>
      </c>
      <c r="Q7">
        <v>1397</v>
      </c>
      <c r="R7">
        <v>132</v>
      </c>
      <c r="S7">
        <v>36</v>
      </c>
      <c r="T7">
        <v>4752</v>
      </c>
    </row>
    <row r="8" spans="2:21" x14ac:dyDescent="0.2">
      <c r="B8" t="s">
        <v>27</v>
      </c>
      <c r="C8">
        <v>475247</v>
      </c>
      <c r="D8">
        <v>0</v>
      </c>
      <c r="E8">
        <v>0</v>
      </c>
      <c r="F8" t="s">
        <v>21</v>
      </c>
      <c r="G8">
        <v>99</v>
      </c>
      <c r="H8">
        <v>100.01</v>
      </c>
      <c r="I8">
        <v>90</v>
      </c>
      <c r="J8">
        <v>14.55</v>
      </c>
      <c r="K8">
        <v>211.63</v>
      </c>
      <c r="L8">
        <v>145</v>
      </c>
      <c r="M8">
        <v>61</v>
      </c>
      <c r="N8">
        <v>0.61</v>
      </c>
      <c r="O8">
        <v>4752</v>
      </c>
      <c r="P8">
        <v>1252</v>
      </c>
      <c r="Q8">
        <v>1397</v>
      </c>
      <c r="R8">
        <v>132</v>
      </c>
      <c r="S8">
        <v>36</v>
      </c>
      <c r="T8">
        <v>4752</v>
      </c>
    </row>
    <row r="9" spans="2:21" x14ac:dyDescent="0.2">
      <c r="B9" t="s">
        <v>28</v>
      </c>
      <c r="C9">
        <v>400119</v>
      </c>
      <c r="D9">
        <v>0</v>
      </c>
      <c r="E9">
        <v>0</v>
      </c>
      <c r="F9" t="s">
        <v>21</v>
      </c>
      <c r="G9">
        <v>84</v>
      </c>
      <c r="H9">
        <v>83.57</v>
      </c>
      <c r="I9">
        <v>85</v>
      </c>
      <c r="J9">
        <v>9.83</v>
      </c>
      <c r="K9">
        <v>96.55</v>
      </c>
      <c r="L9">
        <v>192</v>
      </c>
      <c r="M9">
        <v>50</v>
      </c>
      <c r="N9">
        <v>0.51</v>
      </c>
      <c r="O9">
        <v>4788</v>
      </c>
      <c r="P9">
        <v>1384</v>
      </c>
      <c r="Q9">
        <v>1397</v>
      </c>
      <c r="R9">
        <v>133</v>
      </c>
      <c r="S9">
        <v>36</v>
      </c>
      <c r="T9">
        <v>4788</v>
      </c>
    </row>
    <row r="10" spans="2:21" x14ac:dyDescent="0.2">
      <c r="B10" t="s">
        <v>29</v>
      </c>
      <c r="C10">
        <v>370492</v>
      </c>
      <c r="D10">
        <v>0</v>
      </c>
      <c r="E10">
        <v>0</v>
      </c>
      <c r="F10" t="s">
        <v>21</v>
      </c>
      <c r="G10">
        <v>78</v>
      </c>
      <c r="H10">
        <v>77.97</v>
      </c>
      <c r="I10">
        <v>79</v>
      </c>
      <c r="J10">
        <v>8.89</v>
      </c>
      <c r="K10">
        <v>79.069999999999993</v>
      </c>
      <c r="L10">
        <v>122</v>
      </c>
      <c r="M10">
        <v>45</v>
      </c>
      <c r="N10">
        <v>0.48</v>
      </c>
      <c r="O10">
        <v>4752</v>
      </c>
      <c r="P10">
        <v>1517</v>
      </c>
      <c r="Q10">
        <v>1397</v>
      </c>
      <c r="R10">
        <v>132</v>
      </c>
      <c r="S10">
        <v>36</v>
      </c>
      <c r="T10">
        <v>4752</v>
      </c>
    </row>
    <row r="11" spans="2:21" x14ac:dyDescent="0.2">
      <c r="B11" t="s">
        <v>30</v>
      </c>
      <c r="C11">
        <v>343942</v>
      </c>
      <c r="D11">
        <v>0</v>
      </c>
      <c r="E11">
        <v>0</v>
      </c>
      <c r="F11" t="s">
        <v>21</v>
      </c>
      <c r="G11">
        <v>72</v>
      </c>
      <c r="H11">
        <v>72.38</v>
      </c>
      <c r="I11">
        <v>74</v>
      </c>
      <c r="J11">
        <v>8.39</v>
      </c>
      <c r="K11">
        <v>70.47</v>
      </c>
      <c r="L11">
        <v>106</v>
      </c>
      <c r="M11">
        <v>47</v>
      </c>
      <c r="N11">
        <v>0.44</v>
      </c>
      <c r="O11">
        <v>4752</v>
      </c>
      <c r="P11">
        <v>1649</v>
      </c>
      <c r="Q11">
        <v>1397</v>
      </c>
      <c r="R11">
        <v>132</v>
      </c>
      <c r="S11">
        <v>36</v>
      </c>
      <c r="T11">
        <v>4752</v>
      </c>
    </row>
    <row r="12" spans="2:21" x14ac:dyDescent="0.2">
      <c r="B12" t="s">
        <v>31</v>
      </c>
      <c r="C12">
        <v>2262125</v>
      </c>
      <c r="D12">
        <v>0</v>
      </c>
      <c r="E12">
        <v>0</v>
      </c>
      <c r="F12" t="s">
        <v>21</v>
      </c>
      <c r="G12">
        <v>501</v>
      </c>
      <c r="H12">
        <v>535.54</v>
      </c>
      <c r="I12">
        <v>84</v>
      </c>
      <c r="J12">
        <v>288.2</v>
      </c>
      <c r="K12">
        <v>83060.600000000006</v>
      </c>
      <c r="L12">
        <v>1237</v>
      </c>
      <c r="M12">
        <v>55</v>
      </c>
      <c r="N12">
        <v>2.9</v>
      </c>
      <c r="O12">
        <v>4224</v>
      </c>
      <c r="P12">
        <v>460</v>
      </c>
      <c r="Q12">
        <v>1434</v>
      </c>
      <c r="R12">
        <v>132</v>
      </c>
      <c r="S12">
        <v>32</v>
      </c>
      <c r="T12">
        <v>4224</v>
      </c>
    </row>
    <row r="13" spans="2:21" x14ac:dyDescent="0.2">
      <c r="B13" t="s">
        <v>32</v>
      </c>
      <c r="C13">
        <v>2043735</v>
      </c>
      <c r="D13">
        <v>0</v>
      </c>
      <c r="E13">
        <v>0</v>
      </c>
      <c r="F13" t="s">
        <v>21</v>
      </c>
      <c r="G13">
        <v>457</v>
      </c>
      <c r="H13">
        <v>483.84</v>
      </c>
      <c r="I13">
        <v>106</v>
      </c>
      <c r="J13">
        <v>262.08</v>
      </c>
      <c r="K13">
        <v>68683.839999999997</v>
      </c>
      <c r="L13">
        <v>1135</v>
      </c>
      <c r="M13">
        <v>71</v>
      </c>
      <c r="N13">
        <v>2.62</v>
      </c>
      <c r="O13">
        <v>4224</v>
      </c>
      <c r="P13">
        <v>592</v>
      </c>
      <c r="Q13">
        <v>1434</v>
      </c>
      <c r="R13">
        <v>132</v>
      </c>
      <c r="S13">
        <v>32</v>
      </c>
      <c r="T13">
        <v>4224</v>
      </c>
    </row>
    <row r="14" spans="2:21" x14ac:dyDescent="0.2">
      <c r="B14" t="s">
        <v>33</v>
      </c>
      <c r="C14">
        <v>1144767</v>
      </c>
      <c r="D14">
        <v>0</v>
      </c>
      <c r="E14">
        <v>0</v>
      </c>
      <c r="F14" t="s">
        <v>21</v>
      </c>
      <c r="G14">
        <v>230</v>
      </c>
      <c r="H14">
        <v>271.01</v>
      </c>
      <c r="I14">
        <v>174</v>
      </c>
      <c r="J14">
        <v>134.83000000000001</v>
      </c>
      <c r="K14">
        <v>18178.37</v>
      </c>
      <c r="L14">
        <v>660</v>
      </c>
      <c r="M14">
        <v>70</v>
      </c>
      <c r="N14">
        <v>1.47</v>
      </c>
      <c r="O14">
        <v>4224</v>
      </c>
      <c r="P14">
        <v>724</v>
      </c>
      <c r="Q14">
        <v>1434</v>
      </c>
      <c r="R14">
        <v>132</v>
      </c>
      <c r="S14">
        <v>32</v>
      </c>
      <c r="T14">
        <v>4224</v>
      </c>
    </row>
    <row r="15" spans="2:21" x14ac:dyDescent="0.2">
      <c r="B15" t="s">
        <v>34</v>
      </c>
      <c r="C15">
        <v>592899</v>
      </c>
      <c r="D15">
        <v>0</v>
      </c>
      <c r="E15">
        <v>0</v>
      </c>
      <c r="F15" t="s">
        <v>21</v>
      </c>
      <c r="G15">
        <v>132</v>
      </c>
      <c r="H15">
        <v>140.36000000000001</v>
      </c>
      <c r="I15">
        <v>117</v>
      </c>
      <c r="J15">
        <v>42.78</v>
      </c>
      <c r="K15">
        <v>1830.05</v>
      </c>
      <c r="L15">
        <v>294</v>
      </c>
      <c r="M15">
        <v>55</v>
      </c>
      <c r="N15">
        <v>0.76</v>
      </c>
      <c r="O15">
        <v>4224</v>
      </c>
      <c r="P15">
        <v>856</v>
      </c>
      <c r="Q15">
        <v>1434</v>
      </c>
      <c r="R15">
        <v>132</v>
      </c>
      <c r="S15">
        <v>32</v>
      </c>
      <c r="T15">
        <v>4224</v>
      </c>
    </row>
    <row r="16" spans="2:21" x14ac:dyDescent="0.2">
      <c r="B16" t="s">
        <v>35</v>
      </c>
      <c r="C16">
        <v>461678</v>
      </c>
      <c r="D16">
        <v>0</v>
      </c>
      <c r="E16">
        <v>0</v>
      </c>
      <c r="F16" t="s">
        <v>21</v>
      </c>
      <c r="G16">
        <v>104</v>
      </c>
      <c r="H16">
        <v>109.3</v>
      </c>
      <c r="I16">
        <v>99</v>
      </c>
      <c r="J16">
        <v>22.6</v>
      </c>
      <c r="K16">
        <v>510.93</v>
      </c>
      <c r="L16">
        <v>180</v>
      </c>
      <c r="M16">
        <v>58</v>
      </c>
      <c r="N16">
        <v>0.59</v>
      </c>
      <c r="O16">
        <v>4224</v>
      </c>
      <c r="P16">
        <v>988</v>
      </c>
      <c r="Q16">
        <v>1434</v>
      </c>
      <c r="R16">
        <v>132</v>
      </c>
      <c r="S16">
        <v>32</v>
      </c>
      <c r="T16">
        <v>4224</v>
      </c>
    </row>
    <row r="17" spans="2:20" x14ac:dyDescent="0.2">
      <c r="B17" t="s">
        <v>36</v>
      </c>
      <c r="C17">
        <v>455678</v>
      </c>
      <c r="D17">
        <v>0</v>
      </c>
      <c r="E17">
        <v>0</v>
      </c>
      <c r="F17" t="s">
        <v>21</v>
      </c>
      <c r="G17">
        <v>104</v>
      </c>
      <c r="H17">
        <v>107.88</v>
      </c>
      <c r="I17">
        <v>97</v>
      </c>
      <c r="J17">
        <v>19.68</v>
      </c>
      <c r="K17">
        <v>387.47</v>
      </c>
      <c r="L17">
        <v>169</v>
      </c>
      <c r="M17">
        <v>57</v>
      </c>
      <c r="N17">
        <v>0.57999999999999996</v>
      </c>
      <c r="O17">
        <v>4224</v>
      </c>
      <c r="P17">
        <v>1120</v>
      </c>
      <c r="Q17">
        <v>1434</v>
      </c>
      <c r="R17">
        <v>132</v>
      </c>
      <c r="S17">
        <v>32</v>
      </c>
      <c r="T17">
        <v>4224</v>
      </c>
    </row>
    <row r="18" spans="2:20" x14ac:dyDescent="0.2">
      <c r="B18" t="s">
        <v>37</v>
      </c>
      <c r="C18">
        <v>425536</v>
      </c>
      <c r="D18">
        <v>0</v>
      </c>
      <c r="E18">
        <v>0</v>
      </c>
      <c r="F18" t="s">
        <v>21</v>
      </c>
      <c r="G18">
        <v>100</v>
      </c>
      <c r="H18">
        <v>100.74</v>
      </c>
      <c r="I18">
        <v>101</v>
      </c>
      <c r="J18">
        <v>13.15</v>
      </c>
      <c r="K18">
        <v>172.93</v>
      </c>
      <c r="L18">
        <v>141</v>
      </c>
      <c r="M18">
        <v>64</v>
      </c>
      <c r="N18">
        <v>0.55000000000000004</v>
      </c>
      <c r="O18">
        <v>4224</v>
      </c>
      <c r="P18">
        <v>1252</v>
      </c>
      <c r="Q18">
        <v>1434</v>
      </c>
      <c r="R18">
        <v>132</v>
      </c>
      <c r="S18">
        <v>32</v>
      </c>
      <c r="T18">
        <v>4224</v>
      </c>
    </row>
    <row r="19" spans="2:20" x14ac:dyDescent="0.2">
      <c r="B19" t="s">
        <v>38</v>
      </c>
      <c r="C19">
        <v>356589</v>
      </c>
      <c r="D19">
        <v>0</v>
      </c>
      <c r="E19">
        <v>0</v>
      </c>
      <c r="F19" t="s">
        <v>21</v>
      </c>
      <c r="G19">
        <v>84.5</v>
      </c>
      <c r="H19">
        <v>84.42</v>
      </c>
      <c r="I19">
        <v>87</v>
      </c>
      <c r="J19">
        <v>8.84</v>
      </c>
      <c r="K19">
        <v>78.19</v>
      </c>
      <c r="L19">
        <v>110</v>
      </c>
      <c r="M19">
        <v>56</v>
      </c>
      <c r="N19">
        <v>0.46</v>
      </c>
      <c r="O19">
        <v>4224</v>
      </c>
      <c r="P19">
        <v>1384</v>
      </c>
      <c r="Q19">
        <v>1434</v>
      </c>
      <c r="R19">
        <v>132</v>
      </c>
      <c r="S19">
        <v>32</v>
      </c>
      <c r="T19">
        <v>4224</v>
      </c>
    </row>
    <row r="20" spans="2:20" x14ac:dyDescent="0.2">
      <c r="B20" t="s">
        <v>39</v>
      </c>
      <c r="C20">
        <v>325708</v>
      </c>
      <c r="D20">
        <v>0</v>
      </c>
      <c r="E20">
        <v>0</v>
      </c>
      <c r="F20" t="s">
        <v>21</v>
      </c>
      <c r="G20">
        <v>77</v>
      </c>
      <c r="H20">
        <v>77.11</v>
      </c>
      <c r="I20">
        <v>77</v>
      </c>
      <c r="J20">
        <v>8.2799999999999994</v>
      </c>
      <c r="K20">
        <v>68.540000000000006</v>
      </c>
      <c r="L20">
        <v>104</v>
      </c>
      <c r="M20">
        <v>49</v>
      </c>
      <c r="N20">
        <v>0.42</v>
      </c>
      <c r="O20">
        <v>4224</v>
      </c>
      <c r="P20">
        <v>1516</v>
      </c>
      <c r="Q20">
        <v>1434</v>
      </c>
      <c r="R20">
        <v>132</v>
      </c>
      <c r="S20">
        <v>32</v>
      </c>
      <c r="T20">
        <v>4224</v>
      </c>
    </row>
    <row r="21" spans="2:20" x14ac:dyDescent="0.2">
      <c r="B21" t="s">
        <v>40</v>
      </c>
      <c r="C21">
        <v>316925</v>
      </c>
      <c r="D21">
        <v>0</v>
      </c>
      <c r="E21">
        <v>0</v>
      </c>
      <c r="F21" t="s">
        <v>21</v>
      </c>
      <c r="G21">
        <v>75</v>
      </c>
      <c r="H21">
        <v>75.03</v>
      </c>
      <c r="I21">
        <v>76</v>
      </c>
      <c r="J21">
        <v>8.6999999999999993</v>
      </c>
      <c r="K21">
        <v>75.69</v>
      </c>
      <c r="L21">
        <v>129</v>
      </c>
      <c r="M21">
        <v>46</v>
      </c>
      <c r="N21">
        <v>0.41</v>
      </c>
      <c r="O21">
        <v>4224</v>
      </c>
      <c r="P21">
        <v>1648</v>
      </c>
      <c r="Q21">
        <v>1434</v>
      </c>
      <c r="R21">
        <v>132</v>
      </c>
      <c r="S21">
        <v>32</v>
      </c>
      <c r="T21">
        <v>4224</v>
      </c>
    </row>
    <row r="22" spans="2:20" x14ac:dyDescent="0.2">
      <c r="B22" t="s">
        <v>41</v>
      </c>
      <c r="C22">
        <v>2138987</v>
      </c>
      <c r="D22">
        <v>0</v>
      </c>
      <c r="E22">
        <v>0</v>
      </c>
      <c r="F22" t="s">
        <v>21</v>
      </c>
      <c r="G22">
        <v>287</v>
      </c>
      <c r="H22">
        <v>326.56</v>
      </c>
      <c r="I22">
        <v>215</v>
      </c>
      <c r="J22">
        <v>164.75</v>
      </c>
      <c r="K22">
        <v>27141.360000000001</v>
      </c>
      <c r="L22">
        <v>832</v>
      </c>
      <c r="M22">
        <v>57</v>
      </c>
      <c r="N22">
        <v>2.74</v>
      </c>
      <c r="O22">
        <v>6550</v>
      </c>
      <c r="P22">
        <v>463</v>
      </c>
      <c r="Q22">
        <v>1475</v>
      </c>
      <c r="R22">
        <v>131</v>
      </c>
      <c r="S22">
        <v>50</v>
      </c>
      <c r="T22">
        <v>6550</v>
      </c>
    </row>
    <row r="23" spans="2:20" x14ac:dyDescent="0.2">
      <c r="B23" t="s">
        <v>42</v>
      </c>
      <c r="C23">
        <v>2009750</v>
      </c>
      <c r="D23">
        <v>0</v>
      </c>
      <c r="E23">
        <v>0</v>
      </c>
      <c r="F23" t="s">
        <v>21</v>
      </c>
      <c r="G23">
        <v>265</v>
      </c>
      <c r="H23">
        <v>306.83</v>
      </c>
      <c r="I23">
        <v>197</v>
      </c>
      <c r="J23">
        <v>157.49</v>
      </c>
      <c r="K23">
        <v>24802.79</v>
      </c>
      <c r="L23">
        <v>787</v>
      </c>
      <c r="M23">
        <v>74</v>
      </c>
      <c r="N23">
        <v>2.58</v>
      </c>
      <c r="O23">
        <v>6550</v>
      </c>
      <c r="P23">
        <v>594</v>
      </c>
      <c r="Q23">
        <v>1475</v>
      </c>
      <c r="R23">
        <v>131</v>
      </c>
      <c r="S23">
        <v>50</v>
      </c>
      <c r="T23">
        <v>6550</v>
      </c>
    </row>
    <row r="24" spans="2:20" x14ac:dyDescent="0.2">
      <c r="B24" t="s">
        <v>43</v>
      </c>
      <c r="C24">
        <v>1986636</v>
      </c>
      <c r="D24">
        <v>0</v>
      </c>
      <c r="E24">
        <v>0</v>
      </c>
      <c r="F24" t="s">
        <v>21</v>
      </c>
      <c r="G24">
        <v>265</v>
      </c>
      <c r="H24">
        <v>301.01</v>
      </c>
      <c r="I24">
        <v>105</v>
      </c>
      <c r="J24">
        <v>159.81</v>
      </c>
      <c r="K24">
        <v>25539.34</v>
      </c>
      <c r="L24">
        <v>784</v>
      </c>
      <c r="M24">
        <v>72</v>
      </c>
      <c r="N24">
        <v>2.5499999999999998</v>
      </c>
      <c r="O24">
        <v>6600</v>
      </c>
      <c r="P24">
        <v>726</v>
      </c>
      <c r="Q24">
        <v>1475</v>
      </c>
      <c r="R24">
        <v>132</v>
      </c>
      <c r="S24">
        <v>50</v>
      </c>
      <c r="T24">
        <v>6600</v>
      </c>
    </row>
    <row r="25" spans="2:20" x14ac:dyDescent="0.2">
      <c r="B25" t="s">
        <v>44</v>
      </c>
      <c r="C25">
        <v>1537277</v>
      </c>
      <c r="D25">
        <v>0</v>
      </c>
      <c r="E25">
        <v>0</v>
      </c>
      <c r="F25" t="s">
        <v>21</v>
      </c>
      <c r="G25">
        <v>194.5</v>
      </c>
      <c r="H25">
        <v>234.7</v>
      </c>
      <c r="I25">
        <v>141</v>
      </c>
      <c r="J25">
        <v>119.54</v>
      </c>
      <c r="K25">
        <v>14290.78</v>
      </c>
      <c r="L25">
        <v>593</v>
      </c>
      <c r="M25">
        <v>66</v>
      </c>
      <c r="N25">
        <v>1.97</v>
      </c>
      <c r="O25">
        <v>6550</v>
      </c>
      <c r="P25">
        <v>857</v>
      </c>
      <c r="Q25">
        <v>1475</v>
      </c>
      <c r="R25">
        <v>131</v>
      </c>
      <c r="S25">
        <v>50</v>
      </c>
      <c r="T25">
        <v>6550</v>
      </c>
    </row>
    <row r="26" spans="2:20" x14ac:dyDescent="0.2">
      <c r="B26" t="s">
        <v>45</v>
      </c>
      <c r="C26">
        <v>865692</v>
      </c>
      <c r="D26">
        <v>0</v>
      </c>
      <c r="E26">
        <v>0</v>
      </c>
      <c r="F26" t="s">
        <v>21</v>
      </c>
      <c r="G26">
        <v>124</v>
      </c>
      <c r="H26">
        <v>132.16999999999999</v>
      </c>
      <c r="I26">
        <v>108</v>
      </c>
      <c r="J26">
        <v>34.770000000000003</v>
      </c>
      <c r="K26">
        <v>1209</v>
      </c>
      <c r="L26">
        <v>276</v>
      </c>
      <c r="M26">
        <v>66</v>
      </c>
      <c r="N26">
        <v>1.1100000000000001</v>
      </c>
      <c r="O26">
        <v>6550</v>
      </c>
      <c r="P26">
        <v>988</v>
      </c>
      <c r="Q26">
        <v>1475</v>
      </c>
      <c r="R26">
        <v>131</v>
      </c>
      <c r="S26">
        <v>50</v>
      </c>
      <c r="T26">
        <v>6550</v>
      </c>
    </row>
    <row r="27" spans="2:20" x14ac:dyDescent="0.2">
      <c r="B27" t="s">
        <v>46</v>
      </c>
      <c r="C27">
        <v>743058</v>
      </c>
      <c r="D27">
        <v>0</v>
      </c>
      <c r="E27">
        <v>0</v>
      </c>
      <c r="F27" t="s">
        <v>21</v>
      </c>
      <c r="G27">
        <v>112</v>
      </c>
      <c r="H27">
        <v>113.44</v>
      </c>
      <c r="I27">
        <v>108</v>
      </c>
      <c r="J27">
        <v>19.690000000000001</v>
      </c>
      <c r="K27">
        <v>387.64</v>
      </c>
      <c r="L27">
        <v>169</v>
      </c>
      <c r="M27">
        <v>62</v>
      </c>
      <c r="N27">
        <v>0.95</v>
      </c>
      <c r="O27">
        <v>6550</v>
      </c>
      <c r="P27">
        <v>1119</v>
      </c>
      <c r="Q27">
        <v>1475</v>
      </c>
      <c r="R27">
        <v>131</v>
      </c>
      <c r="S27">
        <v>50</v>
      </c>
      <c r="T27">
        <v>6550</v>
      </c>
    </row>
    <row r="28" spans="2:20" x14ac:dyDescent="0.2">
      <c r="B28" t="s">
        <v>47</v>
      </c>
      <c r="C28">
        <v>650389</v>
      </c>
      <c r="D28">
        <v>0</v>
      </c>
      <c r="E28">
        <v>0</v>
      </c>
      <c r="F28" t="s">
        <v>21</v>
      </c>
      <c r="G28">
        <v>99</v>
      </c>
      <c r="H28">
        <v>99.3</v>
      </c>
      <c r="I28">
        <v>102</v>
      </c>
      <c r="J28">
        <v>12.92</v>
      </c>
      <c r="K28">
        <v>166.82</v>
      </c>
      <c r="L28">
        <v>140</v>
      </c>
      <c r="M28">
        <v>59</v>
      </c>
      <c r="N28">
        <v>0.83</v>
      </c>
      <c r="O28">
        <v>6550</v>
      </c>
      <c r="P28">
        <v>1250</v>
      </c>
      <c r="Q28">
        <v>1475</v>
      </c>
      <c r="R28">
        <v>131</v>
      </c>
      <c r="S28">
        <v>50</v>
      </c>
      <c r="T28">
        <v>6550</v>
      </c>
    </row>
    <row r="29" spans="2:20" x14ac:dyDescent="0.2">
      <c r="B29" t="s">
        <v>48</v>
      </c>
      <c r="C29">
        <v>561497</v>
      </c>
      <c r="D29">
        <v>0</v>
      </c>
      <c r="E29">
        <v>0</v>
      </c>
      <c r="F29" t="s">
        <v>21</v>
      </c>
      <c r="G29">
        <v>85</v>
      </c>
      <c r="H29">
        <v>85.08</v>
      </c>
      <c r="I29">
        <v>86</v>
      </c>
      <c r="J29">
        <v>9.3000000000000007</v>
      </c>
      <c r="K29">
        <v>86.52</v>
      </c>
      <c r="L29">
        <v>127</v>
      </c>
      <c r="M29">
        <v>44</v>
      </c>
      <c r="N29">
        <v>0.72</v>
      </c>
      <c r="O29">
        <v>6600</v>
      </c>
      <c r="P29">
        <v>1382</v>
      </c>
      <c r="Q29">
        <v>1475</v>
      </c>
      <c r="R29">
        <v>132</v>
      </c>
      <c r="S29">
        <v>50</v>
      </c>
      <c r="T29">
        <v>6600</v>
      </c>
    </row>
    <row r="30" spans="2:20" x14ac:dyDescent="0.2">
      <c r="B30" t="s">
        <v>49</v>
      </c>
      <c r="C30">
        <v>525131</v>
      </c>
      <c r="D30">
        <v>0</v>
      </c>
      <c r="E30">
        <v>0</v>
      </c>
      <c r="F30" t="s">
        <v>21</v>
      </c>
      <c r="G30">
        <v>80</v>
      </c>
      <c r="H30">
        <v>80.17</v>
      </c>
      <c r="I30">
        <v>85</v>
      </c>
      <c r="J30">
        <v>9.23</v>
      </c>
      <c r="K30">
        <v>85.17</v>
      </c>
      <c r="L30">
        <v>118</v>
      </c>
      <c r="M30">
        <v>46</v>
      </c>
      <c r="N30">
        <v>0.67</v>
      </c>
      <c r="O30">
        <v>6550</v>
      </c>
      <c r="P30">
        <v>1513</v>
      </c>
      <c r="Q30">
        <v>1475</v>
      </c>
      <c r="R30">
        <v>131</v>
      </c>
      <c r="S30">
        <v>50</v>
      </c>
      <c r="T30">
        <v>6550</v>
      </c>
    </row>
    <row r="31" spans="2:20" x14ac:dyDescent="0.2">
      <c r="B31" t="s">
        <v>50</v>
      </c>
      <c r="C31">
        <v>500322</v>
      </c>
      <c r="D31">
        <v>0</v>
      </c>
      <c r="E31">
        <v>0</v>
      </c>
      <c r="F31" t="s">
        <v>21</v>
      </c>
      <c r="G31">
        <v>76</v>
      </c>
      <c r="H31">
        <v>76.39</v>
      </c>
      <c r="I31">
        <v>73</v>
      </c>
      <c r="J31">
        <v>9.1199999999999992</v>
      </c>
      <c r="K31">
        <v>83.13</v>
      </c>
      <c r="L31">
        <v>145</v>
      </c>
      <c r="M31">
        <v>43</v>
      </c>
      <c r="N31">
        <v>0.64</v>
      </c>
      <c r="O31">
        <v>6550</v>
      </c>
      <c r="P31">
        <v>1644</v>
      </c>
      <c r="Q31">
        <v>1475</v>
      </c>
      <c r="R31">
        <v>131</v>
      </c>
      <c r="S31">
        <v>50</v>
      </c>
      <c r="T31">
        <v>6550</v>
      </c>
    </row>
    <row r="32" spans="2:20" x14ac:dyDescent="0.2">
      <c r="B32" t="s">
        <v>51</v>
      </c>
      <c r="C32">
        <v>2938917</v>
      </c>
      <c r="D32">
        <v>0</v>
      </c>
      <c r="E32">
        <v>0</v>
      </c>
      <c r="F32" t="s">
        <v>21</v>
      </c>
      <c r="G32">
        <v>187</v>
      </c>
      <c r="H32">
        <v>313.99</v>
      </c>
      <c r="I32">
        <v>109</v>
      </c>
      <c r="J32">
        <v>278.86</v>
      </c>
      <c r="K32">
        <v>77760.56</v>
      </c>
      <c r="L32">
        <v>1455</v>
      </c>
      <c r="M32">
        <v>73</v>
      </c>
      <c r="N32">
        <v>3.77</v>
      </c>
      <c r="O32">
        <v>9360</v>
      </c>
      <c r="P32">
        <v>473</v>
      </c>
      <c r="Q32">
        <v>1536</v>
      </c>
      <c r="R32">
        <v>130</v>
      </c>
      <c r="S32">
        <v>72</v>
      </c>
      <c r="T32">
        <v>9360</v>
      </c>
    </row>
    <row r="33" spans="2:20" x14ac:dyDescent="0.2">
      <c r="B33" t="s">
        <v>52</v>
      </c>
      <c r="C33">
        <v>2812376</v>
      </c>
      <c r="D33">
        <v>0</v>
      </c>
      <c r="E33">
        <v>0</v>
      </c>
      <c r="F33" t="s">
        <v>21</v>
      </c>
      <c r="G33">
        <v>195</v>
      </c>
      <c r="H33">
        <v>302.8</v>
      </c>
      <c r="I33">
        <v>121</v>
      </c>
      <c r="J33">
        <v>238.12</v>
      </c>
      <c r="K33">
        <v>56702.64</v>
      </c>
      <c r="L33">
        <v>1061</v>
      </c>
      <c r="M33">
        <v>72</v>
      </c>
      <c r="N33">
        <v>3.61</v>
      </c>
      <c r="O33">
        <v>9288</v>
      </c>
      <c r="P33">
        <v>602</v>
      </c>
      <c r="Q33">
        <v>1536</v>
      </c>
      <c r="R33">
        <v>129</v>
      </c>
      <c r="S33">
        <v>72</v>
      </c>
      <c r="T33">
        <v>9288</v>
      </c>
    </row>
    <row r="34" spans="2:20" x14ac:dyDescent="0.2">
      <c r="B34" t="s">
        <v>53</v>
      </c>
      <c r="C34">
        <v>2914379</v>
      </c>
      <c r="D34">
        <v>0</v>
      </c>
      <c r="E34">
        <v>0</v>
      </c>
      <c r="F34" t="s">
        <v>21</v>
      </c>
      <c r="G34">
        <v>200</v>
      </c>
      <c r="H34">
        <v>311.37</v>
      </c>
      <c r="I34">
        <v>107</v>
      </c>
      <c r="J34">
        <v>248.43</v>
      </c>
      <c r="K34">
        <v>61716.9</v>
      </c>
      <c r="L34">
        <v>1136</v>
      </c>
      <c r="M34">
        <v>75</v>
      </c>
      <c r="N34">
        <v>3.74</v>
      </c>
      <c r="O34">
        <v>9360</v>
      </c>
      <c r="P34">
        <v>732</v>
      </c>
      <c r="Q34">
        <v>1536</v>
      </c>
      <c r="R34">
        <v>130</v>
      </c>
      <c r="S34">
        <v>72</v>
      </c>
      <c r="T34">
        <v>9360</v>
      </c>
    </row>
    <row r="35" spans="2:20" x14ac:dyDescent="0.2">
      <c r="B35" t="s">
        <v>54</v>
      </c>
      <c r="C35">
        <v>2722298</v>
      </c>
      <c r="D35">
        <v>0</v>
      </c>
      <c r="E35">
        <v>0</v>
      </c>
      <c r="F35" t="s">
        <v>21</v>
      </c>
      <c r="G35">
        <v>188</v>
      </c>
      <c r="H35">
        <v>293.10000000000002</v>
      </c>
      <c r="I35">
        <v>106</v>
      </c>
      <c r="J35">
        <v>230.36</v>
      </c>
      <c r="K35">
        <v>53064.47</v>
      </c>
      <c r="L35">
        <v>1073</v>
      </c>
      <c r="M35">
        <v>62</v>
      </c>
      <c r="N35">
        <v>3.49</v>
      </c>
      <c r="O35">
        <v>9288</v>
      </c>
      <c r="P35">
        <v>861</v>
      </c>
      <c r="Q35">
        <v>1536</v>
      </c>
      <c r="R35">
        <v>129</v>
      </c>
      <c r="S35">
        <v>72</v>
      </c>
      <c r="T35">
        <v>9288</v>
      </c>
    </row>
    <row r="36" spans="2:20" x14ac:dyDescent="0.2">
      <c r="B36" t="s">
        <v>55</v>
      </c>
      <c r="C36">
        <v>2344313</v>
      </c>
      <c r="D36">
        <v>0</v>
      </c>
      <c r="E36">
        <v>0</v>
      </c>
      <c r="F36" t="s">
        <v>21</v>
      </c>
      <c r="G36">
        <v>167</v>
      </c>
      <c r="H36">
        <v>250.46</v>
      </c>
      <c r="I36">
        <v>94</v>
      </c>
      <c r="J36">
        <v>193.16</v>
      </c>
      <c r="K36">
        <v>37309.1</v>
      </c>
      <c r="L36">
        <v>834</v>
      </c>
      <c r="M36">
        <v>65</v>
      </c>
      <c r="N36">
        <v>3.01</v>
      </c>
      <c r="O36">
        <v>9360</v>
      </c>
      <c r="P36">
        <v>991</v>
      </c>
      <c r="Q36">
        <v>1536</v>
      </c>
      <c r="R36">
        <v>130</v>
      </c>
      <c r="S36">
        <v>72</v>
      </c>
      <c r="T36">
        <v>9360</v>
      </c>
    </row>
    <row r="37" spans="2:20" x14ac:dyDescent="0.2">
      <c r="B37" t="s">
        <v>56</v>
      </c>
      <c r="C37">
        <v>2143546</v>
      </c>
      <c r="D37">
        <v>0</v>
      </c>
      <c r="E37">
        <v>0</v>
      </c>
      <c r="F37" t="s">
        <v>21</v>
      </c>
      <c r="G37">
        <v>146</v>
      </c>
      <c r="H37">
        <v>229.01</v>
      </c>
      <c r="I37">
        <v>109</v>
      </c>
      <c r="J37">
        <v>174.58</v>
      </c>
      <c r="K37">
        <v>30477.69</v>
      </c>
      <c r="L37">
        <v>777</v>
      </c>
      <c r="M37">
        <v>70</v>
      </c>
      <c r="N37">
        <v>2.75</v>
      </c>
      <c r="O37">
        <v>9360</v>
      </c>
      <c r="P37">
        <v>1121</v>
      </c>
      <c r="Q37">
        <v>1536</v>
      </c>
      <c r="R37">
        <v>130</v>
      </c>
      <c r="S37">
        <v>72</v>
      </c>
      <c r="T37">
        <v>9360</v>
      </c>
    </row>
    <row r="38" spans="2:20" x14ac:dyDescent="0.2">
      <c r="B38" t="s">
        <v>57</v>
      </c>
      <c r="C38">
        <v>1766396</v>
      </c>
      <c r="D38">
        <v>0</v>
      </c>
      <c r="E38">
        <v>0</v>
      </c>
      <c r="F38" t="s">
        <v>21</v>
      </c>
      <c r="G38">
        <v>125</v>
      </c>
      <c r="H38">
        <v>190.18</v>
      </c>
      <c r="I38">
        <v>103</v>
      </c>
      <c r="J38">
        <v>134.03</v>
      </c>
      <c r="K38">
        <v>17963.349999999999</v>
      </c>
      <c r="L38">
        <v>641</v>
      </c>
      <c r="M38">
        <v>63</v>
      </c>
      <c r="N38">
        <v>2.27</v>
      </c>
      <c r="O38">
        <v>9288</v>
      </c>
      <c r="P38">
        <v>1250</v>
      </c>
      <c r="Q38">
        <v>1536</v>
      </c>
      <c r="R38">
        <v>129</v>
      </c>
      <c r="S38">
        <v>72</v>
      </c>
      <c r="T38">
        <v>9288</v>
      </c>
    </row>
    <row r="39" spans="2:20" x14ac:dyDescent="0.2">
      <c r="B39" t="s">
        <v>58</v>
      </c>
      <c r="C39">
        <v>1142881</v>
      </c>
      <c r="D39">
        <v>0</v>
      </c>
      <c r="E39">
        <v>0</v>
      </c>
      <c r="F39" t="s">
        <v>21</v>
      </c>
      <c r="G39">
        <v>101</v>
      </c>
      <c r="H39">
        <v>122.1</v>
      </c>
      <c r="I39">
        <v>88</v>
      </c>
      <c r="J39">
        <v>52.43</v>
      </c>
      <c r="K39">
        <v>2748.79</v>
      </c>
      <c r="L39">
        <v>323</v>
      </c>
      <c r="M39">
        <v>56</v>
      </c>
      <c r="N39">
        <v>1.47</v>
      </c>
      <c r="O39">
        <v>9360</v>
      </c>
      <c r="P39">
        <v>1380</v>
      </c>
      <c r="Q39">
        <v>1536</v>
      </c>
      <c r="R39">
        <v>130</v>
      </c>
      <c r="S39">
        <v>72</v>
      </c>
      <c r="T39">
        <v>9360</v>
      </c>
    </row>
    <row r="40" spans="2:20" x14ac:dyDescent="0.2">
      <c r="B40" t="s">
        <v>59</v>
      </c>
      <c r="C40">
        <v>1005824</v>
      </c>
      <c r="D40">
        <v>0</v>
      </c>
      <c r="E40">
        <v>0</v>
      </c>
      <c r="F40" t="s">
        <v>21</v>
      </c>
      <c r="G40">
        <v>96</v>
      </c>
      <c r="H40">
        <v>108.29</v>
      </c>
      <c r="I40">
        <v>85</v>
      </c>
      <c r="J40">
        <v>35.69</v>
      </c>
      <c r="K40">
        <v>1273.79</v>
      </c>
      <c r="L40">
        <v>252</v>
      </c>
      <c r="M40">
        <v>55</v>
      </c>
      <c r="N40">
        <v>1.29</v>
      </c>
      <c r="O40">
        <v>9288</v>
      </c>
      <c r="P40">
        <v>1509</v>
      </c>
      <c r="Q40">
        <v>1536</v>
      </c>
      <c r="R40">
        <v>129</v>
      </c>
      <c r="S40">
        <v>72</v>
      </c>
      <c r="T40">
        <v>9288</v>
      </c>
    </row>
    <row r="41" spans="2:20" x14ac:dyDescent="0.2">
      <c r="B41" t="s">
        <v>60</v>
      </c>
      <c r="C41">
        <v>868351</v>
      </c>
      <c r="D41">
        <v>0</v>
      </c>
      <c r="E41">
        <v>0</v>
      </c>
      <c r="F41" t="s">
        <v>21</v>
      </c>
      <c r="G41">
        <v>90</v>
      </c>
      <c r="H41">
        <v>92.77</v>
      </c>
      <c r="I41">
        <v>87</v>
      </c>
      <c r="J41">
        <v>17.41</v>
      </c>
      <c r="K41">
        <v>303.07</v>
      </c>
      <c r="L41">
        <v>249</v>
      </c>
      <c r="M41">
        <v>50</v>
      </c>
      <c r="N41">
        <v>1.1100000000000001</v>
      </c>
      <c r="O41">
        <v>9360</v>
      </c>
      <c r="P41">
        <v>1639</v>
      </c>
      <c r="Q41">
        <v>1536</v>
      </c>
      <c r="R41">
        <v>130</v>
      </c>
      <c r="S41">
        <v>72</v>
      </c>
      <c r="T41">
        <v>9360</v>
      </c>
    </row>
    <row r="42" spans="2:20" x14ac:dyDescent="0.2">
      <c r="B42" t="s">
        <v>61</v>
      </c>
      <c r="C42">
        <v>3165664</v>
      </c>
      <c r="D42">
        <v>0</v>
      </c>
      <c r="E42">
        <v>0</v>
      </c>
      <c r="F42" t="s">
        <v>21</v>
      </c>
      <c r="G42">
        <v>133</v>
      </c>
      <c r="H42">
        <v>227.98</v>
      </c>
      <c r="I42">
        <v>87</v>
      </c>
      <c r="J42">
        <v>216.94</v>
      </c>
      <c r="K42">
        <v>47063.94</v>
      </c>
      <c r="L42">
        <v>1194</v>
      </c>
      <c r="M42">
        <v>56</v>
      </c>
      <c r="N42">
        <v>4.0599999999999996</v>
      </c>
      <c r="O42">
        <v>13886</v>
      </c>
      <c r="P42">
        <v>461</v>
      </c>
      <c r="Q42">
        <v>1627</v>
      </c>
      <c r="R42">
        <v>131</v>
      </c>
      <c r="S42">
        <v>106</v>
      </c>
      <c r="T42">
        <v>13886</v>
      </c>
    </row>
    <row r="43" spans="2:20" x14ac:dyDescent="0.2">
      <c r="B43" t="s">
        <v>62</v>
      </c>
      <c r="C43">
        <v>3041962</v>
      </c>
      <c r="D43">
        <v>0</v>
      </c>
      <c r="E43">
        <v>0</v>
      </c>
      <c r="F43" t="s">
        <v>21</v>
      </c>
      <c r="G43">
        <v>140</v>
      </c>
      <c r="H43">
        <v>219.07</v>
      </c>
      <c r="I43">
        <v>87</v>
      </c>
      <c r="J43">
        <v>182.58</v>
      </c>
      <c r="K43">
        <v>33334.050000000003</v>
      </c>
      <c r="L43">
        <v>894</v>
      </c>
      <c r="M43">
        <v>57</v>
      </c>
      <c r="N43">
        <v>3.9</v>
      </c>
      <c r="O43">
        <v>13886</v>
      </c>
      <c r="P43">
        <v>592</v>
      </c>
      <c r="Q43">
        <v>1627</v>
      </c>
      <c r="R43">
        <v>131</v>
      </c>
      <c r="S43">
        <v>106</v>
      </c>
      <c r="T43">
        <v>13886</v>
      </c>
    </row>
    <row r="44" spans="2:20" x14ac:dyDescent="0.2">
      <c r="B44" t="s">
        <v>63</v>
      </c>
      <c r="C44">
        <v>3004529</v>
      </c>
      <c r="D44">
        <v>0</v>
      </c>
      <c r="E44">
        <v>0</v>
      </c>
      <c r="F44" t="s">
        <v>21</v>
      </c>
      <c r="G44">
        <v>130</v>
      </c>
      <c r="H44">
        <v>216.37</v>
      </c>
      <c r="I44">
        <v>84</v>
      </c>
      <c r="J44">
        <v>191.07</v>
      </c>
      <c r="K44">
        <v>36507.379999999997</v>
      </c>
      <c r="L44">
        <v>919</v>
      </c>
      <c r="M44">
        <v>54</v>
      </c>
      <c r="N44">
        <v>3.85</v>
      </c>
      <c r="O44">
        <v>13886</v>
      </c>
      <c r="P44">
        <v>723</v>
      </c>
      <c r="Q44">
        <v>1627</v>
      </c>
      <c r="R44">
        <v>131</v>
      </c>
      <c r="S44">
        <v>106</v>
      </c>
      <c r="T44">
        <v>13886</v>
      </c>
    </row>
    <row r="45" spans="2:20" x14ac:dyDescent="0.2">
      <c r="B45" t="s">
        <v>64</v>
      </c>
      <c r="C45">
        <v>2861485</v>
      </c>
      <c r="D45">
        <v>0</v>
      </c>
      <c r="E45">
        <v>0</v>
      </c>
      <c r="F45" t="s">
        <v>21</v>
      </c>
      <c r="G45">
        <v>125</v>
      </c>
      <c r="H45">
        <v>206.07</v>
      </c>
      <c r="I45">
        <v>83</v>
      </c>
      <c r="J45">
        <v>177.84</v>
      </c>
      <c r="K45">
        <v>31628.400000000001</v>
      </c>
      <c r="L45">
        <v>843</v>
      </c>
      <c r="M45">
        <v>50</v>
      </c>
      <c r="N45">
        <v>3.67</v>
      </c>
      <c r="O45">
        <v>13886</v>
      </c>
      <c r="P45">
        <v>854</v>
      </c>
      <c r="Q45">
        <v>1627</v>
      </c>
      <c r="R45">
        <v>131</v>
      </c>
      <c r="S45">
        <v>106</v>
      </c>
      <c r="T45">
        <v>13886</v>
      </c>
    </row>
    <row r="46" spans="2:20" x14ac:dyDescent="0.2">
      <c r="B46" t="s">
        <v>65</v>
      </c>
      <c r="C46">
        <v>2719695</v>
      </c>
      <c r="D46">
        <v>0</v>
      </c>
      <c r="E46">
        <v>0</v>
      </c>
      <c r="F46" t="s">
        <v>21</v>
      </c>
      <c r="G46">
        <v>119</v>
      </c>
      <c r="H46">
        <v>195.86</v>
      </c>
      <c r="I46">
        <v>77</v>
      </c>
      <c r="J46">
        <v>165.37</v>
      </c>
      <c r="K46">
        <v>27346.77</v>
      </c>
      <c r="L46">
        <v>792</v>
      </c>
      <c r="M46">
        <v>53</v>
      </c>
      <c r="N46">
        <v>3.49</v>
      </c>
      <c r="O46">
        <v>13886</v>
      </c>
      <c r="P46">
        <v>985</v>
      </c>
      <c r="Q46">
        <v>1627</v>
      </c>
      <c r="R46">
        <v>131</v>
      </c>
      <c r="S46">
        <v>106</v>
      </c>
      <c r="T46">
        <v>13886</v>
      </c>
    </row>
    <row r="47" spans="2:20" x14ac:dyDescent="0.2">
      <c r="B47" t="s">
        <v>66</v>
      </c>
      <c r="C47">
        <v>2753308</v>
      </c>
      <c r="D47">
        <v>0</v>
      </c>
      <c r="E47">
        <v>0</v>
      </c>
      <c r="F47" t="s">
        <v>21</v>
      </c>
      <c r="G47">
        <v>116</v>
      </c>
      <c r="H47">
        <v>198.28</v>
      </c>
      <c r="I47">
        <v>82</v>
      </c>
      <c r="J47">
        <v>174.93</v>
      </c>
      <c r="K47">
        <v>30599.73</v>
      </c>
      <c r="L47">
        <v>808</v>
      </c>
      <c r="M47">
        <v>52</v>
      </c>
      <c r="N47">
        <v>3.53</v>
      </c>
      <c r="O47">
        <v>13886</v>
      </c>
      <c r="P47">
        <v>1116</v>
      </c>
      <c r="Q47">
        <v>1627</v>
      </c>
      <c r="R47">
        <v>131</v>
      </c>
      <c r="S47">
        <v>106</v>
      </c>
      <c r="T47">
        <v>13886</v>
      </c>
    </row>
    <row r="48" spans="2:20" x14ac:dyDescent="0.2">
      <c r="B48" t="s">
        <v>67</v>
      </c>
      <c r="C48">
        <v>2701804</v>
      </c>
      <c r="D48">
        <v>0</v>
      </c>
      <c r="E48">
        <v>0</v>
      </c>
      <c r="F48" t="s">
        <v>21</v>
      </c>
      <c r="G48">
        <v>110</v>
      </c>
      <c r="H48">
        <v>194.57</v>
      </c>
      <c r="I48">
        <v>84</v>
      </c>
      <c r="J48">
        <v>178.58</v>
      </c>
      <c r="K48">
        <v>31890.9</v>
      </c>
      <c r="L48">
        <v>877</v>
      </c>
      <c r="M48">
        <v>49</v>
      </c>
      <c r="N48">
        <v>3.47</v>
      </c>
      <c r="O48">
        <v>13886</v>
      </c>
      <c r="P48">
        <v>1247</v>
      </c>
      <c r="Q48">
        <v>1627</v>
      </c>
      <c r="R48">
        <v>131</v>
      </c>
      <c r="S48">
        <v>106</v>
      </c>
      <c r="T48">
        <v>13886</v>
      </c>
    </row>
    <row r="49" spans="2:20" x14ac:dyDescent="0.2">
      <c r="B49" t="s">
        <v>68</v>
      </c>
      <c r="C49">
        <v>2562274</v>
      </c>
      <c r="D49">
        <v>0</v>
      </c>
      <c r="E49">
        <v>0</v>
      </c>
      <c r="F49" t="s">
        <v>21</v>
      </c>
      <c r="G49">
        <v>99</v>
      </c>
      <c r="H49">
        <v>184.52</v>
      </c>
      <c r="I49">
        <v>76</v>
      </c>
      <c r="J49">
        <v>175.35</v>
      </c>
      <c r="K49">
        <v>30747.9</v>
      </c>
      <c r="L49">
        <v>831</v>
      </c>
      <c r="M49">
        <v>50</v>
      </c>
      <c r="N49">
        <v>3.29</v>
      </c>
      <c r="O49">
        <v>13886</v>
      </c>
      <c r="P49">
        <v>1378</v>
      </c>
      <c r="Q49">
        <v>1627</v>
      </c>
      <c r="R49">
        <v>131</v>
      </c>
      <c r="S49">
        <v>106</v>
      </c>
      <c r="T49">
        <v>13886</v>
      </c>
    </row>
    <row r="50" spans="2:20" x14ac:dyDescent="0.2">
      <c r="B50" t="s">
        <v>69</v>
      </c>
      <c r="C50">
        <v>2657523</v>
      </c>
      <c r="D50">
        <v>0</v>
      </c>
      <c r="E50">
        <v>0</v>
      </c>
      <c r="F50" t="s">
        <v>21</v>
      </c>
      <c r="G50">
        <v>96</v>
      </c>
      <c r="H50">
        <v>191.38</v>
      </c>
      <c r="I50">
        <v>73</v>
      </c>
      <c r="J50">
        <v>194.78</v>
      </c>
      <c r="K50">
        <v>37937.980000000003</v>
      </c>
      <c r="L50">
        <v>1014</v>
      </c>
      <c r="M50">
        <v>45</v>
      </c>
      <c r="N50">
        <v>3.41</v>
      </c>
      <c r="O50">
        <v>13886</v>
      </c>
      <c r="P50">
        <v>1509</v>
      </c>
      <c r="Q50">
        <v>1627</v>
      </c>
      <c r="R50">
        <v>131</v>
      </c>
      <c r="S50">
        <v>106</v>
      </c>
      <c r="T50">
        <v>13886</v>
      </c>
    </row>
    <row r="51" spans="2:20" x14ac:dyDescent="0.2">
      <c r="B51" t="s">
        <v>70</v>
      </c>
      <c r="C51">
        <v>2635519</v>
      </c>
      <c r="D51">
        <v>0</v>
      </c>
      <c r="E51">
        <v>0</v>
      </c>
      <c r="F51" t="s">
        <v>21</v>
      </c>
      <c r="G51">
        <v>92</v>
      </c>
      <c r="H51">
        <v>189.8</v>
      </c>
      <c r="I51">
        <v>79</v>
      </c>
      <c r="J51">
        <v>211.93</v>
      </c>
      <c r="K51">
        <v>44912.37</v>
      </c>
      <c r="L51">
        <v>1207</v>
      </c>
      <c r="M51">
        <v>45</v>
      </c>
      <c r="N51">
        <v>3.38</v>
      </c>
      <c r="O51">
        <v>13886</v>
      </c>
      <c r="P51">
        <v>1640</v>
      </c>
      <c r="Q51">
        <v>1627</v>
      </c>
      <c r="R51">
        <v>131</v>
      </c>
      <c r="S51">
        <v>106</v>
      </c>
      <c r="T51">
        <v>13886</v>
      </c>
    </row>
    <row r="52" spans="2:20" x14ac:dyDescent="0.2">
      <c r="B52">
        <v>6</v>
      </c>
      <c r="C52">
        <v>1260263</v>
      </c>
      <c r="D52">
        <v>0</v>
      </c>
      <c r="E52">
        <v>0</v>
      </c>
      <c r="F52" t="s">
        <v>21</v>
      </c>
      <c r="G52">
        <v>85</v>
      </c>
      <c r="H52">
        <v>85.62</v>
      </c>
      <c r="I52">
        <v>83</v>
      </c>
      <c r="J52">
        <v>10.54</v>
      </c>
      <c r="K52">
        <v>111.11</v>
      </c>
      <c r="L52">
        <v>185</v>
      </c>
      <c r="M52">
        <v>44</v>
      </c>
      <c r="N52">
        <v>1.62</v>
      </c>
      <c r="O52">
        <v>14720</v>
      </c>
      <c r="P52">
        <v>582</v>
      </c>
      <c r="Q52">
        <v>1752</v>
      </c>
      <c r="R52">
        <v>184</v>
      </c>
      <c r="S52">
        <v>80</v>
      </c>
      <c r="T52">
        <v>14720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M57" sqref="M57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s="1" t="s">
        <v>74</v>
      </c>
      <c r="B3" s="1" t="s">
        <v>20</v>
      </c>
      <c r="C3" s="1">
        <v>2277605</v>
      </c>
      <c r="D3" s="1">
        <v>4752</v>
      </c>
      <c r="E3" s="1"/>
      <c r="F3" s="1">
        <f>C3-$C$12</f>
        <v>1933663</v>
      </c>
      <c r="G3" s="1">
        <f>F3/$F$3</f>
        <v>1</v>
      </c>
      <c r="H3" s="1">
        <f>$G$3-G3</f>
        <v>0</v>
      </c>
    </row>
    <row r="4" spans="1:8" x14ac:dyDescent="0.2">
      <c r="B4" t="s">
        <v>22</v>
      </c>
      <c r="C4">
        <v>1957181</v>
      </c>
      <c r="D4">
        <v>4752</v>
      </c>
      <c r="F4">
        <f t="shared" ref="F4:F12" si="0">C4-$C$12</f>
        <v>1613239</v>
      </c>
      <c r="G4">
        <f t="shared" ref="G4:G12" si="1">F4/$F$3</f>
        <v>0.83429170439730194</v>
      </c>
      <c r="H4">
        <f t="shared" ref="H4:H52" si="2">$G$3-G4</f>
        <v>0.16570829560269806</v>
      </c>
    </row>
    <row r="5" spans="1:8" x14ac:dyDescent="0.2">
      <c r="B5" t="s">
        <v>23</v>
      </c>
      <c r="C5">
        <v>714742</v>
      </c>
      <c r="D5">
        <v>4788</v>
      </c>
      <c r="F5">
        <f t="shared" si="0"/>
        <v>370800</v>
      </c>
      <c r="G5">
        <f t="shared" si="1"/>
        <v>0.19176040499301067</v>
      </c>
      <c r="H5">
        <f t="shared" si="2"/>
        <v>0.80823959500698939</v>
      </c>
    </row>
    <row r="6" spans="1:8" x14ac:dyDescent="0.2">
      <c r="B6" t="s">
        <v>24</v>
      </c>
      <c r="C6">
        <v>519170</v>
      </c>
      <c r="D6">
        <v>4752</v>
      </c>
      <c r="F6">
        <f t="shared" si="0"/>
        <v>175228</v>
      </c>
      <c r="G6">
        <f t="shared" si="1"/>
        <v>9.0619720189091896E-2</v>
      </c>
      <c r="H6">
        <f t="shared" si="2"/>
        <v>0.90938027981090808</v>
      </c>
    </row>
    <row r="7" spans="1:8" x14ac:dyDescent="0.2">
      <c r="B7" t="s">
        <v>25</v>
      </c>
      <c r="C7">
        <v>477318</v>
      </c>
      <c r="D7">
        <v>4752</v>
      </c>
      <c r="F7">
        <f t="shared" si="0"/>
        <v>133376</v>
      </c>
      <c r="G7">
        <f t="shared" si="1"/>
        <v>6.8975824639557148E-2</v>
      </c>
      <c r="H7">
        <f t="shared" si="2"/>
        <v>0.93102417536044291</v>
      </c>
    </row>
    <row r="8" spans="1:8" x14ac:dyDescent="0.2">
      <c r="B8" t="s">
        <v>26</v>
      </c>
      <c r="C8">
        <v>478517</v>
      </c>
      <c r="D8">
        <v>4752</v>
      </c>
      <c r="F8">
        <f t="shared" si="0"/>
        <v>134575</v>
      </c>
      <c r="G8">
        <f t="shared" si="1"/>
        <v>6.959589132129021E-2</v>
      </c>
      <c r="H8">
        <f t="shared" si="2"/>
        <v>0.93040410867870982</v>
      </c>
    </row>
    <row r="9" spans="1:8" x14ac:dyDescent="0.2">
      <c r="B9" t="s">
        <v>27</v>
      </c>
      <c r="C9">
        <v>475247</v>
      </c>
      <c r="D9">
        <v>4752</v>
      </c>
      <c r="F9">
        <f t="shared" si="0"/>
        <v>131305</v>
      </c>
      <c r="G9">
        <f t="shared" si="1"/>
        <v>6.7904800371109131E-2</v>
      </c>
      <c r="H9">
        <f t="shared" si="2"/>
        <v>0.93209519962889087</v>
      </c>
    </row>
    <row r="10" spans="1:8" x14ac:dyDescent="0.2">
      <c r="B10" t="s">
        <v>28</v>
      </c>
      <c r="C10">
        <v>400119</v>
      </c>
      <c r="D10">
        <v>4788</v>
      </c>
      <c r="F10">
        <f t="shared" si="0"/>
        <v>56177</v>
      </c>
      <c r="G10">
        <f t="shared" si="1"/>
        <v>2.9052115078997735E-2</v>
      </c>
      <c r="H10">
        <f t="shared" si="2"/>
        <v>0.97094788492100226</v>
      </c>
    </row>
    <row r="11" spans="1:8" x14ac:dyDescent="0.2">
      <c r="B11" t="s">
        <v>29</v>
      </c>
      <c r="C11">
        <v>370492</v>
      </c>
      <c r="D11">
        <v>4752</v>
      </c>
      <c r="F11">
        <f t="shared" si="0"/>
        <v>26550</v>
      </c>
      <c r="G11">
        <f t="shared" si="1"/>
        <v>1.3730417347800521E-2</v>
      </c>
      <c r="H11">
        <f t="shared" si="2"/>
        <v>0.98626958265219944</v>
      </c>
    </row>
    <row r="12" spans="1:8" x14ac:dyDescent="0.2">
      <c r="B12" t="s">
        <v>30</v>
      </c>
      <c r="C12">
        <v>343942</v>
      </c>
      <c r="D12">
        <v>4752</v>
      </c>
      <c r="F12">
        <f t="shared" si="0"/>
        <v>0</v>
      </c>
      <c r="G12">
        <f t="shared" si="1"/>
        <v>0</v>
      </c>
      <c r="H12">
        <f t="shared" si="2"/>
        <v>1</v>
      </c>
    </row>
    <row r="13" spans="1:8" x14ac:dyDescent="0.2">
      <c r="A13" s="1" t="s">
        <v>75</v>
      </c>
      <c r="B13" s="1" t="s">
        <v>31</v>
      </c>
      <c r="C13" s="1">
        <v>2262125</v>
      </c>
      <c r="D13" s="1">
        <v>4224</v>
      </c>
      <c r="E13" s="1"/>
      <c r="F13" s="1">
        <f>C13-$C$22</f>
        <v>1945200</v>
      </c>
      <c r="G13" s="1">
        <f>F13/$F$13</f>
        <v>1</v>
      </c>
      <c r="H13" s="1">
        <f>$G$3-G13</f>
        <v>0</v>
      </c>
    </row>
    <row r="14" spans="1:8" x14ac:dyDescent="0.2">
      <c r="B14" t="s">
        <v>32</v>
      </c>
      <c r="C14">
        <v>2043735</v>
      </c>
      <c r="D14">
        <v>4224</v>
      </c>
      <c r="F14">
        <f t="shared" ref="F14:F22" si="3">C14-$C$22</f>
        <v>1726810</v>
      </c>
      <c r="G14">
        <f t="shared" ref="G14:G22" si="4">F14/$F$13</f>
        <v>0.88772876825005143</v>
      </c>
      <c r="H14">
        <f t="shared" si="2"/>
        <v>0.11227123174994857</v>
      </c>
    </row>
    <row r="15" spans="1:8" x14ac:dyDescent="0.2">
      <c r="B15" t="s">
        <v>33</v>
      </c>
      <c r="C15">
        <v>1144767</v>
      </c>
      <c r="D15">
        <v>4224</v>
      </c>
      <c r="F15">
        <f t="shared" si="3"/>
        <v>827842</v>
      </c>
      <c r="G15">
        <f t="shared" si="4"/>
        <v>0.42558194530125437</v>
      </c>
      <c r="H15">
        <f t="shared" si="2"/>
        <v>0.57441805469874563</v>
      </c>
    </row>
    <row r="16" spans="1:8" x14ac:dyDescent="0.2">
      <c r="B16" t="s">
        <v>34</v>
      </c>
      <c r="C16">
        <v>592899</v>
      </c>
      <c r="D16">
        <v>4224</v>
      </c>
      <c r="F16">
        <f t="shared" si="3"/>
        <v>275974</v>
      </c>
      <c r="G16">
        <f t="shared" si="4"/>
        <v>0.14187435739255602</v>
      </c>
      <c r="H16">
        <f t="shared" si="2"/>
        <v>0.85812564260744395</v>
      </c>
    </row>
    <row r="17" spans="1:8" x14ac:dyDescent="0.2">
      <c r="B17" t="s">
        <v>35</v>
      </c>
      <c r="C17">
        <v>461678</v>
      </c>
      <c r="D17">
        <v>4224</v>
      </c>
      <c r="F17">
        <f t="shared" si="3"/>
        <v>144753</v>
      </c>
      <c r="G17">
        <f t="shared" si="4"/>
        <v>7.4415484268969767E-2</v>
      </c>
      <c r="H17">
        <f t="shared" si="2"/>
        <v>0.92558451573103029</v>
      </c>
    </row>
    <row r="18" spans="1:8" x14ac:dyDescent="0.2">
      <c r="B18" t="s">
        <v>36</v>
      </c>
      <c r="C18">
        <v>455678</v>
      </c>
      <c r="D18">
        <v>4224</v>
      </c>
      <c r="F18">
        <f t="shared" si="3"/>
        <v>138753</v>
      </c>
      <c r="G18">
        <f t="shared" si="4"/>
        <v>7.1330968537939549E-2</v>
      </c>
      <c r="H18">
        <f t="shared" si="2"/>
        <v>0.92866903146206048</v>
      </c>
    </row>
    <row r="19" spans="1:8" x14ac:dyDescent="0.2">
      <c r="B19" t="s">
        <v>37</v>
      </c>
      <c r="C19">
        <v>425536</v>
      </c>
      <c r="D19">
        <v>4224</v>
      </c>
      <c r="F19">
        <f t="shared" si="3"/>
        <v>108611</v>
      </c>
      <c r="G19">
        <f t="shared" si="4"/>
        <v>5.583538967715402E-2</v>
      </c>
      <c r="H19">
        <f t="shared" si="2"/>
        <v>0.94416461032284593</v>
      </c>
    </row>
    <row r="20" spans="1:8" x14ac:dyDescent="0.2">
      <c r="B20" t="s">
        <v>38</v>
      </c>
      <c r="C20">
        <v>356589</v>
      </c>
      <c r="D20">
        <v>4224</v>
      </c>
      <c r="F20">
        <f t="shared" si="3"/>
        <v>39664</v>
      </c>
      <c r="G20">
        <f t="shared" si="4"/>
        <v>2.0390705325930496E-2</v>
      </c>
      <c r="H20">
        <f t="shared" si="2"/>
        <v>0.97960929467406954</v>
      </c>
    </row>
    <row r="21" spans="1:8" x14ac:dyDescent="0.2">
      <c r="B21" t="s">
        <v>39</v>
      </c>
      <c r="C21">
        <v>325708</v>
      </c>
      <c r="D21">
        <v>4224</v>
      </c>
      <c r="F21">
        <f t="shared" si="3"/>
        <v>8783</v>
      </c>
      <c r="G21">
        <f t="shared" si="4"/>
        <v>4.5152169442730823E-3</v>
      </c>
      <c r="H21">
        <f t="shared" si="2"/>
        <v>0.99548478305572696</v>
      </c>
    </row>
    <row r="22" spans="1:8" x14ac:dyDescent="0.2">
      <c r="B22" t="s">
        <v>40</v>
      </c>
      <c r="C22">
        <v>316925</v>
      </c>
      <c r="D22">
        <v>4224</v>
      </c>
      <c r="F22">
        <f t="shared" si="3"/>
        <v>0</v>
      </c>
      <c r="G22">
        <f t="shared" si="4"/>
        <v>0</v>
      </c>
      <c r="H22">
        <f t="shared" si="2"/>
        <v>1</v>
      </c>
    </row>
    <row r="23" spans="1:8" x14ac:dyDescent="0.2">
      <c r="A23" s="1" t="s">
        <v>76</v>
      </c>
      <c r="B23" s="1" t="s">
        <v>41</v>
      </c>
      <c r="C23" s="1">
        <v>2138987</v>
      </c>
      <c r="D23" s="1">
        <v>6550</v>
      </c>
      <c r="E23" s="1"/>
      <c r="F23" s="1">
        <f>C23-$C$32</f>
        <v>1638665</v>
      </c>
      <c r="G23" s="1">
        <f>F23/$F$23</f>
        <v>1</v>
      </c>
      <c r="H23" s="1">
        <f>$G$3-G23</f>
        <v>0</v>
      </c>
    </row>
    <row r="24" spans="1:8" x14ac:dyDescent="0.2">
      <c r="B24" t="s">
        <v>42</v>
      </c>
      <c r="C24">
        <v>2009750</v>
      </c>
      <c r="D24">
        <v>6550</v>
      </c>
      <c r="F24">
        <f t="shared" ref="F24:F32" si="5">C24-$C$32</f>
        <v>1509428</v>
      </c>
      <c r="G24">
        <f t="shared" ref="G24:G32" si="6">F24/$F$23</f>
        <v>0.92113275135552419</v>
      </c>
      <c r="H24">
        <f t="shared" si="2"/>
        <v>7.8867248644475807E-2</v>
      </c>
    </row>
    <row r="25" spans="1:8" x14ac:dyDescent="0.2">
      <c r="B25" t="s">
        <v>43</v>
      </c>
      <c r="C25">
        <v>1986636</v>
      </c>
      <c r="D25">
        <v>6600</v>
      </c>
      <c r="F25">
        <f t="shared" si="5"/>
        <v>1486314</v>
      </c>
      <c r="G25">
        <f t="shared" si="6"/>
        <v>0.90702736678942919</v>
      </c>
      <c r="H25">
        <f t="shared" si="2"/>
        <v>9.297263321057081E-2</v>
      </c>
    </row>
    <row r="26" spans="1:8" x14ac:dyDescent="0.2">
      <c r="B26" t="s">
        <v>44</v>
      </c>
      <c r="C26">
        <v>1537277</v>
      </c>
      <c r="D26">
        <v>6550</v>
      </c>
      <c r="F26">
        <f t="shared" si="5"/>
        <v>1036955</v>
      </c>
      <c r="G26">
        <f t="shared" si="6"/>
        <v>0.63280475264926017</v>
      </c>
      <c r="H26">
        <f t="shared" si="2"/>
        <v>0.36719524735073983</v>
      </c>
    </row>
    <row r="27" spans="1:8" x14ac:dyDescent="0.2">
      <c r="B27" t="s">
        <v>45</v>
      </c>
      <c r="C27">
        <v>865692</v>
      </c>
      <c r="D27">
        <v>6550</v>
      </c>
      <c r="F27">
        <f t="shared" si="5"/>
        <v>365370</v>
      </c>
      <c r="G27">
        <f t="shared" si="6"/>
        <v>0.22296808682677668</v>
      </c>
      <c r="H27">
        <f t="shared" si="2"/>
        <v>0.77703191317322329</v>
      </c>
    </row>
    <row r="28" spans="1:8" x14ac:dyDescent="0.2">
      <c r="B28" t="s">
        <v>46</v>
      </c>
      <c r="C28">
        <v>743058</v>
      </c>
      <c r="D28">
        <v>6550</v>
      </c>
      <c r="F28">
        <f t="shared" si="5"/>
        <v>242736</v>
      </c>
      <c r="G28">
        <f t="shared" si="6"/>
        <v>0.14813033780546969</v>
      </c>
      <c r="H28">
        <f t="shared" si="2"/>
        <v>0.85186966219453031</v>
      </c>
    </row>
    <row r="29" spans="1:8" x14ac:dyDescent="0.2">
      <c r="B29" t="s">
        <v>47</v>
      </c>
      <c r="C29">
        <v>650389</v>
      </c>
      <c r="D29">
        <v>6550</v>
      </c>
      <c r="F29">
        <f t="shared" si="5"/>
        <v>150067</v>
      </c>
      <c r="G29">
        <f t="shared" si="6"/>
        <v>9.157881568227795E-2</v>
      </c>
      <c r="H29">
        <f t="shared" si="2"/>
        <v>0.90842118431772201</v>
      </c>
    </row>
    <row r="30" spans="1:8" x14ac:dyDescent="0.2">
      <c r="B30" t="s">
        <v>48</v>
      </c>
      <c r="C30">
        <v>561497</v>
      </c>
      <c r="D30">
        <v>6600</v>
      </c>
      <c r="F30">
        <f t="shared" si="5"/>
        <v>61175</v>
      </c>
      <c r="G30">
        <f t="shared" si="6"/>
        <v>3.7332218604778887E-2</v>
      </c>
      <c r="H30">
        <f t="shared" si="2"/>
        <v>0.96266778139522113</v>
      </c>
    </row>
    <row r="31" spans="1:8" x14ac:dyDescent="0.2">
      <c r="B31" t="s">
        <v>49</v>
      </c>
      <c r="C31">
        <v>525131</v>
      </c>
      <c r="D31">
        <v>6550</v>
      </c>
      <c r="F31">
        <f t="shared" si="5"/>
        <v>24809</v>
      </c>
      <c r="G31">
        <f t="shared" si="6"/>
        <v>1.5139763160865705E-2</v>
      </c>
      <c r="H31">
        <f t="shared" si="2"/>
        <v>0.98486023683913426</v>
      </c>
    </row>
    <row r="32" spans="1:8" x14ac:dyDescent="0.2">
      <c r="B32" t="s">
        <v>50</v>
      </c>
      <c r="C32">
        <v>500322</v>
      </c>
      <c r="D32">
        <v>6550</v>
      </c>
      <c r="F32">
        <f t="shared" si="5"/>
        <v>0</v>
      </c>
      <c r="G32">
        <f t="shared" si="6"/>
        <v>0</v>
      </c>
      <c r="H32">
        <f t="shared" si="2"/>
        <v>1</v>
      </c>
    </row>
    <row r="33" spans="1:8" x14ac:dyDescent="0.2">
      <c r="A33" s="1" t="s">
        <v>77</v>
      </c>
      <c r="B33" s="1" t="s">
        <v>51</v>
      </c>
      <c r="C33" s="1">
        <v>2938917</v>
      </c>
      <c r="D33" s="1">
        <v>9360</v>
      </c>
      <c r="E33" s="1"/>
      <c r="F33" s="1">
        <f t="shared" ref="F3:F52" si="7">C33-D33*$C$53/$D$53</f>
        <v>2137554.1141304346</v>
      </c>
      <c r="G33" s="1">
        <f>F33/$F$33</f>
        <v>1</v>
      </c>
      <c r="H33" s="1">
        <f>$G$3-G33</f>
        <v>0</v>
      </c>
    </row>
    <row r="34" spans="1:8" x14ac:dyDescent="0.2">
      <c r="B34" t="s">
        <v>52</v>
      </c>
      <c r="C34">
        <v>2812376</v>
      </c>
      <c r="D34">
        <v>9288</v>
      </c>
      <c r="F34">
        <f t="shared" si="7"/>
        <v>2017177.4440217391</v>
      </c>
      <c r="G34">
        <f t="shared" ref="G34:G41" si="8">F34/$F$33</f>
        <v>0.94368485489422793</v>
      </c>
      <c r="H34">
        <f t="shared" si="2"/>
        <v>5.6315145105772069E-2</v>
      </c>
    </row>
    <row r="35" spans="1:8" x14ac:dyDescent="0.2">
      <c r="B35" t="s">
        <v>53</v>
      </c>
      <c r="C35">
        <v>2914379</v>
      </c>
      <c r="D35">
        <v>9360</v>
      </c>
      <c r="F35">
        <f t="shared" si="7"/>
        <v>2113016.1141304346</v>
      </c>
      <c r="G35">
        <f t="shared" si="8"/>
        <v>0.98852052453886896</v>
      </c>
      <c r="H35">
        <f t="shared" si="2"/>
        <v>1.1479475461131039E-2</v>
      </c>
    </row>
    <row r="36" spans="1:8" x14ac:dyDescent="0.2">
      <c r="B36" t="s">
        <v>54</v>
      </c>
      <c r="C36">
        <v>2722298</v>
      </c>
      <c r="D36">
        <v>9288</v>
      </c>
      <c r="F36">
        <f t="shared" si="7"/>
        <v>1927099.4440217391</v>
      </c>
      <c r="G36">
        <f t="shared" si="8"/>
        <v>0.90154416736518073</v>
      </c>
      <c r="H36">
        <f t="shared" si="2"/>
        <v>9.8455832634819274E-2</v>
      </c>
    </row>
    <row r="37" spans="1:8" x14ac:dyDescent="0.2">
      <c r="B37" t="s">
        <v>55</v>
      </c>
      <c r="C37">
        <v>2344313</v>
      </c>
      <c r="D37">
        <v>9360</v>
      </c>
      <c r="F37">
        <f t="shared" si="7"/>
        <v>1542950.1141304348</v>
      </c>
      <c r="G37">
        <f t="shared" si="8"/>
        <v>0.72182973237059456</v>
      </c>
      <c r="H37">
        <f t="shared" si="2"/>
        <v>0.27817026762940544</v>
      </c>
    </row>
    <row r="38" spans="1:8" x14ac:dyDescent="0.2">
      <c r="B38" t="s">
        <v>56</v>
      </c>
      <c r="C38">
        <v>2143546</v>
      </c>
      <c r="D38">
        <v>9360</v>
      </c>
      <c r="F38">
        <f t="shared" si="7"/>
        <v>1342183.1141304348</v>
      </c>
      <c r="G38">
        <f t="shared" si="8"/>
        <v>0.62790602832361053</v>
      </c>
      <c r="H38">
        <f t="shared" si="2"/>
        <v>0.37209397167638947</v>
      </c>
    </row>
    <row r="39" spans="1:8" x14ac:dyDescent="0.2">
      <c r="B39" t="s">
        <v>57</v>
      </c>
      <c r="C39">
        <v>1766396</v>
      </c>
      <c r="D39">
        <v>9288</v>
      </c>
      <c r="F39">
        <f t="shared" si="7"/>
        <v>971197.44402173918</v>
      </c>
      <c r="G39">
        <f t="shared" si="8"/>
        <v>0.454349874747768</v>
      </c>
      <c r="H39">
        <f t="shared" si="2"/>
        <v>0.545650125252232</v>
      </c>
    </row>
    <row r="40" spans="1:8" x14ac:dyDescent="0.2">
      <c r="B40" t="s">
        <v>58</v>
      </c>
      <c r="C40">
        <v>1142881</v>
      </c>
      <c r="D40">
        <v>9360</v>
      </c>
      <c r="F40">
        <f t="shared" si="7"/>
        <v>341518.11413043481</v>
      </c>
      <c r="G40">
        <f t="shared" si="8"/>
        <v>0.15977051147983018</v>
      </c>
      <c r="H40">
        <f t="shared" si="2"/>
        <v>0.84022948852016976</v>
      </c>
    </row>
    <row r="41" spans="1:8" x14ac:dyDescent="0.2">
      <c r="B41" t="s">
        <v>59</v>
      </c>
      <c r="C41">
        <v>1005824</v>
      </c>
      <c r="D41">
        <v>9288</v>
      </c>
      <c r="F41">
        <f t="shared" si="7"/>
        <v>210625.44402173918</v>
      </c>
      <c r="G41">
        <f t="shared" si="8"/>
        <v>9.8535724840548636E-2</v>
      </c>
      <c r="H41">
        <f t="shared" si="2"/>
        <v>0.90146427515945138</v>
      </c>
    </row>
    <row r="42" spans="1:8" x14ac:dyDescent="0.2">
      <c r="B42" t="s">
        <v>60</v>
      </c>
      <c r="C42">
        <v>868351</v>
      </c>
      <c r="D42">
        <v>9360</v>
      </c>
      <c r="F42">
        <f t="shared" si="7"/>
        <v>66988.114130434813</v>
      </c>
      <c r="G42">
        <f>F42/$F$33</f>
        <v>3.133867521182538E-2</v>
      </c>
      <c r="H42">
        <f t="shared" si="2"/>
        <v>0.96866132478817457</v>
      </c>
    </row>
    <row r="43" spans="1:8" x14ac:dyDescent="0.2">
      <c r="A43" s="1" t="s">
        <v>78</v>
      </c>
      <c r="B43" s="1" t="s">
        <v>61</v>
      </c>
      <c r="C43" s="1">
        <v>3165664</v>
      </c>
      <c r="D43" s="1">
        <v>13886</v>
      </c>
      <c r="E43" s="1"/>
      <c r="F43" s="1">
        <f t="shared" si="7"/>
        <v>1976804.4879076087</v>
      </c>
      <c r="G43" s="1">
        <f>F43/$F$43</f>
        <v>1</v>
      </c>
      <c r="H43" s="1">
        <f t="shared" si="2"/>
        <v>0</v>
      </c>
    </row>
    <row r="44" spans="1:8" x14ac:dyDescent="0.2">
      <c r="B44" t="s">
        <v>62</v>
      </c>
      <c r="C44">
        <v>3041962</v>
      </c>
      <c r="D44">
        <v>13886</v>
      </c>
      <c r="F44">
        <f t="shared" si="7"/>
        <v>1853102.4879076087</v>
      </c>
      <c r="G44" s="2">
        <f t="shared" ref="G44:G52" si="9">F44/$F$43</f>
        <v>0.93742325012073646</v>
      </c>
      <c r="H44">
        <f t="shared" si="2"/>
        <v>6.2576749879263538E-2</v>
      </c>
    </row>
    <row r="45" spans="1:8" x14ac:dyDescent="0.2">
      <c r="B45" t="s">
        <v>63</v>
      </c>
      <c r="C45">
        <v>3004529</v>
      </c>
      <c r="D45">
        <v>13886</v>
      </c>
      <c r="F45">
        <f t="shared" si="7"/>
        <v>1815669.4879076087</v>
      </c>
      <c r="G45" s="2">
        <f t="shared" si="9"/>
        <v>0.91848713366158086</v>
      </c>
      <c r="H45">
        <f t="shared" si="2"/>
        <v>8.1512866338419143E-2</v>
      </c>
    </row>
    <row r="46" spans="1:8" x14ac:dyDescent="0.2">
      <c r="B46" t="s">
        <v>64</v>
      </c>
      <c r="C46">
        <v>2861485</v>
      </c>
      <c r="D46">
        <v>13886</v>
      </c>
      <c r="F46">
        <f t="shared" si="7"/>
        <v>1672625.4879076087</v>
      </c>
      <c r="G46" s="2">
        <f t="shared" si="9"/>
        <v>0.84612590579356439</v>
      </c>
      <c r="H46">
        <f t="shared" si="2"/>
        <v>0.15387409420643561</v>
      </c>
    </row>
    <row r="47" spans="1:8" x14ac:dyDescent="0.2">
      <c r="B47" t="s">
        <v>65</v>
      </c>
      <c r="C47">
        <v>2719695</v>
      </c>
      <c r="D47">
        <v>13886</v>
      </c>
      <c r="F47">
        <f t="shared" si="7"/>
        <v>1530835.4879076087</v>
      </c>
      <c r="G47" s="2">
        <f t="shared" si="9"/>
        <v>0.77439903504466168</v>
      </c>
      <c r="H47">
        <f t="shared" si="2"/>
        <v>0.22560096495533832</v>
      </c>
    </row>
    <row r="48" spans="1:8" x14ac:dyDescent="0.2">
      <c r="B48" t="s">
        <v>66</v>
      </c>
      <c r="C48">
        <v>2753308</v>
      </c>
      <c r="D48">
        <v>13886</v>
      </c>
      <c r="F48">
        <f t="shared" si="7"/>
        <v>1564448.4879076087</v>
      </c>
      <c r="G48" s="2">
        <f t="shared" si="9"/>
        <v>0.79140273986505005</v>
      </c>
      <c r="H48">
        <f t="shared" si="2"/>
        <v>0.20859726013494995</v>
      </c>
    </row>
    <row r="49" spans="1:8" x14ac:dyDescent="0.2">
      <c r="B49" t="s">
        <v>67</v>
      </c>
      <c r="C49">
        <v>2701804</v>
      </c>
      <c r="D49">
        <v>13886</v>
      </c>
      <c r="F49">
        <f t="shared" si="7"/>
        <v>1512944.4879076087</v>
      </c>
      <c r="G49" s="2">
        <f t="shared" si="9"/>
        <v>0.76534856995848755</v>
      </c>
      <c r="H49">
        <f t="shared" si="2"/>
        <v>0.23465143004151245</v>
      </c>
    </row>
    <row r="50" spans="1:8" x14ac:dyDescent="0.2">
      <c r="B50" t="s">
        <v>68</v>
      </c>
      <c r="C50">
        <v>2562274</v>
      </c>
      <c r="D50">
        <v>13886</v>
      </c>
      <c r="F50">
        <f t="shared" si="7"/>
        <v>1373414.4879076087</v>
      </c>
      <c r="G50" s="2">
        <f t="shared" si="9"/>
        <v>0.69476495845136854</v>
      </c>
      <c r="H50">
        <f t="shared" si="2"/>
        <v>0.30523504154863146</v>
      </c>
    </row>
    <row r="51" spans="1:8" x14ac:dyDescent="0.2">
      <c r="B51" t="s">
        <v>69</v>
      </c>
      <c r="C51">
        <v>2657523</v>
      </c>
      <c r="D51">
        <v>13886</v>
      </c>
      <c r="F51">
        <f t="shared" si="7"/>
        <v>1468663.4879076087</v>
      </c>
      <c r="G51" s="2">
        <f t="shared" si="9"/>
        <v>0.74294827682334297</v>
      </c>
      <c r="H51">
        <f t="shared" si="2"/>
        <v>0.25705172317665703</v>
      </c>
    </row>
    <row r="52" spans="1:8" x14ac:dyDescent="0.2">
      <c r="B52" t="s">
        <v>70</v>
      </c>
      <c r="C52">
        <v>2635519</v>
      </c>
      <c r="D52">
        <v>13886</v>
      </c>
      <c r="F52">
        <f t="shared" si="7"/>
        <v>1446659.4879076087</v>
      </c>
      <c r="G52" s="2">
        <f t="shared" si="9"/>
        <v>0.73181718109050664</v>
      </c>
      <c r="H52">
        <f t="shared" si="2"/>
        <v>0.26818281890949336</v>
      </c>
    </row>
    <row r="53" spans="1:8" x14ac:dyDescent="0.2">
      <c r="A53" t="s">
        <v>2</v>
      </c>
      <c r="B53">
        <v>6</v>
      </c>
      <c r="C53">
        <v>1260263</v>
      </c>
      <c r="D53">
        <v>14720</v>
      </c>
      <c r="F53">
        <f t="shared" ref="F13:F53" si="10">C53-D53*$C$53/$D$53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220324 Cy5 ladder EMSA with yCA</vt:lpstr>
      <vt:lpstr>App Fract Bound Free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2022-04-01T13:11:43Z</dcterms:created>
  <dcterms:modified xsi:type="dcterms:W3CDTF">2022-04-01T13:21:36Z</dcterms:modified>
</cp:coreProperties>
</file>